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950200上下水道局経営企画課\広報広聴係\岸本\HP\広報広聴係へ\"/>
    </mc:Choice>
  </mc:AlternateContent>
  <workbookProtection workbookAlgorithmName="SHA-512" workbookHashValue="8wte9q64691kUNJfK35n2YcJUjmDQKQB5IrQ73/1krsUuGgR0NvHLNA5Vc2bC4KYSVzSyZVcuOQ3Rswul4xBMg==" workbookSaltValue="kDOp4roFq4jvIjCJULQ+L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<sst xmlns="http://schemas.openxmlformats.org/spreadsheetml/2006/main" count="228" uniqueCount="116">
  <si>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</si>
  <si>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</si>
  <si>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</si>
  <si>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</si>
  <si>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</si>
  <si>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</si>
  <si>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</si>
  <si>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</si>
  <si>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</si>
  <si>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</si>
  <si>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</si>
  <si>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</si>
  <si>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</si>
  <si>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</si>
  <si>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</si>
  <si>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</si>
  <si>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</si>
  <si>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</si>
  <si>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</si>
  <si>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</si>
  <si>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</si>
  <si>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</si>
  <si>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</si>
  <si>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</si>
  <si>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</si>
  <si>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</si>
  <si>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</si>
  <si>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</si>
  <si>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</si>
  <si>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</si>
  <si>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</si>
  <si>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</si>
  <si>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</si>
  <si>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</si>
  <si>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</si>
  <si>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</si>
  <si>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</si>
  <si>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</si>
  <si>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</si>
  <si>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</si>
  <si>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</si>
  <si>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</si>
  <si>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</si>
  <si>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</si>
  <si>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</si>
  <si>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</si>
  <si>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</si>
  <si>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</si>
  <si>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</si>
  <si>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</si>
  <si>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</si>
  <si>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</si>
  <si>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</si>
  <si>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</si>
  <si>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</si>
  <si>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</si>
  <si>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</si>
  <si>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</si>
  <si>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</si>
  <si>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</si>
  <si>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</si>
  <si>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</si>
  <si>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</si>
  <si>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</si>
  <si>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</si>
  <si>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</si>
  <si>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</si>
  <si>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</si>
  <si>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</si>
  <si>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</si>
  <si>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</si>
  <si>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</si>
  <si>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</si>
  <si>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</si>
  <si>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</si>
  <si>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</si>
  <si>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</si>
  <si>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</si>
  <si>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</si>
  <si>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</si>
  <si>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</si>
  <si>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</si>
  <si>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</si>
  <si>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</si>
  <si>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</si>
  <si>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</si>
  <si>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</si>
  <si>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</si>
  <si>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</si>
  <si>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</si>
  <si>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</si>
  <si>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</si>
  <si>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</si>
  <si>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</si>
  <si>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</si>
  <si>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</si>
  <si>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</si>
  <si>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</si>
  <si>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</si>
  <si>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</si>
  <si>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</si>
  <si>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</si>
  <si>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</si>
  <si>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</si>
  <si>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</si>
  <si>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</si>
  <si>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</si>
  <si>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</si>
  <si>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</si>
  <si>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</si>
  <si>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</si>
  <si>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</si>
  <si>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</si>
  <si>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平成22年4月に料金改定を行って以降、一定の収益が確保でき、経営の健全性は比較的確保されているものの、「企業債残高対給水収益比率」が類似団体平均と比較して非常に高い状況となっている、「施設利用率」が水需要の減少により低下している、老朽化に関する指標が悪化傾向であるなどの課題を抱えている。
　これらの課題に対応するため、「徳島市水道ビジョン2019」において、水需要予測に基づく適正規模・能力を考慮した施設の適正化や、施設の更新費用の抑制・平準化を図るため、補修・補強等による長寿命化対策等を進めると共に経営基盤の強化を図り、安全・安心な水道水を安定的に供給することに取り組んでいる。</t>
    <phoneticPr fontId="4"/>
  </si>
  <si>
    <t>　①有形固定資産減価償却率は毎年上昇傾向であり、類似団体平均と比較しても高い値であり、②管路経年化率は、類似団体平均と比較すると低い値となっているものの、①と同様に毎年上昇傾向であり、施設、管路ともに老朽化が進んでいると言える。加えて③管路更新率は、基幹管路更新へ重点をおいたため、前年より0.33ポイント減少し、類似団体及び全国平均を下回る状況となった。</t>
    <rPh sb="14" eb="16">
      <t>マイトシ</t>
    </rPh>
    <rPh sb="16" eb="18">
      <t>ジョウショウ</t>
    </rPh>
    <rPh sb="18" eb="20">
      <t>ケイコウ</t>
    </rPh>
    <rPh sb="79" eb="81">
      <t>ドウヨウ</t>
    </rPh>
    <rPh sb="92" eb="94">
      <t>シセツ</t>
    </rPh>
    <rPh sb="95" eb="97">
      <t>カンロ</t>
    </rPh>
    <rPh sb="114" eb="115">
      <t>クワ</t>
    </rPh>
    <rPh sb="125" eb="127">
      <t>キカン</t>
    </rPh>
    <rPh sb="127" eb="129">
      <t>カンロ</t>
    </rPh>
    <rPh sb="129" eb="131">
      <t>コウシン</t>
    </rPh>
    <rPh sb="132" eb="134">
      <t>ジュウテン</t>
    </rPh>
    <rPh sb="141" eb="143">
      <t>ゼンネン</t>
    </rPh>
    <rPh sb="153" eb="155">
      <t>ゲンショウ</t>
    </rPh>
    <rPh sb="161" eb="162">
      <t>オヨ</t>
    </rPh>
    <rPh sb="163" eb="165">
      <t>ゼンコク</t>
    </rPh>
    <rPh sb="168" eb="169">
      <t>シタ</t>
    </rPh>
    <phoneticPr fontId="4"/>
  </si>
  <si>
    <r>
      <rPr>
        <u/>
        <sz val="11"/>
        <color theme="1"/>
        <rFont val="ＭＳ ゴシック"/>
        <family val="3"/>
        <charset val="128"/>
      </rPr>
      <t>健全性</t>
    </r>
    <r>
      <rPr>
        <sz val="11"/>
        <color theme="1"/>
        <rFont val="ＭＳ ゴシック"/>
        <family val="3"/>
        <charset val="128"/>
      </rPr>
      <t xml:space="preserve">
　①経常収支比率、③流動比率、⑤料金回収率は100%を上回っており、②累積欠損金比率も生じていないことから、現在は健全な経営状況であると言える。④企業債残高対給水収益比率は、改善傾向にあるものの類似団体平均と比較すると、依然として高い状況にある。
</t>
    </r>
    <r>
      <rPr>
        <u/>
        <sz val="11"/>
        <color theme="1"/>
        <rFont val="ＭＳ ゴシック"/>
        <family val="3"/>
        <charset val="128"/>
      </rPr>
      <t>効率性</t>
    </r>
    <r>
      <rPr>
        <sz val="11"/>
        <color theme="1"/>
        <rFont val="ＭＳ ゴシック"/>
        <family val="3"/>
        <charset val="128"/>
      </rPr>
      <t xml:space="preserve">
　⑦施設利用率は、水需要の減少により50%程度の低い状況が続いている。
　⑥給水原価は類似団体平均より約45円低く、⑧有収率は93％であり、現在は良好であるが、漏水等のため、平成28年から95％以上を保持していた有収率が95％を下回った。</t>
    </r>
    <rPh sb="192" eb="194">
      <t>ユウシュウ</t>
    </rPh>
    <rPh sb="194" eb="195">
      <t>リツ</t>
    </rPh>
    <rPh sb="203" eb="205">
      <t>ゲンザイ</t>
    </rPh>
    <rPh sb="206" eb="208">
      <t>リョウコウ</t>
    </rPh>
    <rPh sb="213" eb="215">
      <t>ロウスイ</t>
    </rPh>
    <rPh sb="215" eb="216">
      <t>トウ</t>
    </rPh>
    <rPh sb="220" eb="222">
      <t>ヘイセイ</t>
    </rPh>
    <rPh sb="224" eb="225">
      <t>ネン</t>
    </rPh>
    <rPh sb="230" eb="232">
      <t>イジョウ</t>
    </rPh>
    <rPh sb="233" eb="235">
      <t>ホジ</t>
    </rPh>
    <rPh sb="239" eb="241">
      <t>ユウシュウ</t>
    </rPh>
    <rPh sb="241" eb="242">
      <t>リツ</t>
    </rPh>
    <rPh sb="247" eb="24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</si>
</sst>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c:v>
                </c:pt>
                <c:pt idx="1">
                  <c:v>0.9</c:v>
                </c:pt>
                <c:pt idx="2">
                  <c:v>1.01</c:v>
                </c:pt>
                <c:pt idx="3">
                  <c:v>0.89</c:v>
                </c:pt>
                <c:pt idx="4">
                  <c:v>0.56000000000000005</c:v>
                </c:pt>
              </c:numCache>
            </c:numRef>
          </c:val>
          <c:extLst>
            <c:ext xmlns:c16="http://schemas.microsoft.com/office/drawing/2014/chart" uri="{C3380CC4-5D6E-409C-BE32-E72D297353CC}">
              <c16:uniqueId val="{00000000-24FD-4E52-9009-BC38FFCABA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24FD-4E52-9009-BC38FFCABA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50.57</c:v>
                </c:pt>
                <c:pt idx="1">
                  <c:v>50.21</c:v>
                </c:pt>
                <c:pt idx="2">
                  <c:v>50.3</c:v>
                </c:pt>
                <c:pt idx="3">
                  <c:v>49.44</c:v>
                </c:pt>
                <c:pt idx="4">
                  <c:v>49.47</c:v>
                </c:pt>
              </c:numCache>
            </c:numRef>
          </c:val>
          <c:extLst>
            <c:ext xmlns:c16="http://schemas.microsoft.com/office/drawing/2014/chart" uri="{C3380CC4-5D6E-409C-BE32-E72D297353CC}">
              <c16:uniqueId val="{00000000-65F9-4B36-AD64-83BD1CBE75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65F9-4B36-AD64-83BD1CBE75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95.95</c:v>
                </c:pt>
                <c:pt idx="1">
                  <c:v>95.03</c:v>
                </c:pt>
                <c:pt idx="2">
                  <c:v>95.79</c:v>
                </c:pt>
                <c:pt idx="3">
                  <c:v>95.54</c:v>
                </c:pt>
                <c:pt idx="4">
                  <c:v>93.83</c:v>
                </c:pt>
              </c:numCache>
            </c:numRef>
          </c:val>
          <c:extLst>
            <c:ext xmlns:c16="http://schemas.microsoft.com/office/drawing/2014/chart" uri="{C3380CC4-5D6E-409C-BE32-E72D297353CC}">
              <c16:uniqueId val="{00000000-5F25-489C-83BB-2CC0A323C6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5F25-489C-83BB-2CC0A323C6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115.88</c:v>
                </c:pt>
                <c:pt idx="1">
                  <c:v>112.09</c:v>
                </c:pt>
                <c:pt idx="2">
                  <c:v>114.61</c:v>
                </c:pt>
                <c:pt idx="3">
                  <c:v>114.4</c:v>
                </c:pt>
                <c:pt idx="4">
                  <c:v>112.42</c:v>
                </c:pt>
              </c:numCache>
            </c:numRef>
          </c:val>
          <c:extLst>
            <c:ext xmlns:c16="http://schemas.microsoft.com/office/drawing/2014/chart" uri="{C3380CC4-5D6E-409C-BE32-E72D297353CC}">
              <c16:uniqueId val="{00000000-9A87-49F1-9139-E2683EB2EC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9A87-49F1-9139-E2683EB2EC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c:v>
                </c:pt>
                <c:pt idx="1">
                  <c:v>49.39</c:v>
                </c:pt>
                <c:pt idx="2">
                  <c:v>50.19</c:v>
                </c:pt>
                <c:pt idx="3">
                  <c:v>51.59</c:v>
                </c:pt>
                <c:pt idx="4">
                  <c:v>53.12</c:v>
                </c:pt>
              </c:numCache>
            </c:numRef>
          </c:val>
          <c:extLst>
            <c:ext xmlns:c16="http://schemas.microsoft.com/office/drawing/2014/chart" uri="{C3380CC4-5D6E-409C-BE32-E72D297353CC}">
              <c16:uniqueId val="{00000000-759A-42FD-82D1-36AF7CAE7C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759A-42FD-82D1-36AF7CAE7C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16.899999999999999</c:v>
                </c:pt>
                <c:pt idx="1">
                  <c:v>17.38</c:v>
                </c:pt>
                <c:pt idx="2">
                  <c:v>17.329999999999998</c:v>
                </c:pt>
                <c:pt idx="3">
                  <c:v>17.37</c:v>
                </c:pt>
                <c:pt idx="4">
                  <c:v>18.25</c:v>
                </c:pt>
              </c:numCache>
            </c:numRef>
          </c:val>
          <c:extLst>
            <c:ext xmlns:c16="http://schemas.microsoft.com/office/drawing/2014/chart" uri="{C3380CC4-5D6E-409C-BE32-E72D297353CC}">
              <c16:uniqueId val="{00000000-7616-4002-A8AE-47EBD1FB73D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7616-4002-A8AE-47EBD1FB73D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11-48AF-B21A-91A58DA546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D211-48AF-B21A-91A58DA546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297.36</c:v>
                </c:pt>
                <c:pt idx="1">
                  <c:v>295.08</c:v>
                </c:pt>
                <c:pt idx="2">
                  <c:v>287.44</c:v>
                </c:pt>
                <c:pt idx="3">
                  <c:v>289.25</c:v>
                </c:pt>
                <c:pt idx="4">
                  <c:v>319.66000000000003</c:v>
                </c:pt>
              </c:numCache>
            </c:numRef>
          </c:val>
          <c:extLst>
            <c:ext xmlns:c16="http://schemas.microsoft.com/office/drawing/2014/chart" uri="{C3380CC4-5D6E-409C-BE32-E72D297353CC}">
              <c16:uniqueId val="{00000000-6430-4CA3-B1D3-7633922B94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6430-4CA3-B1D3-7633922B94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470.52</c:v>
                </c:pt>
                <c:pt idx="1">
                  <c:v>456.66</c:v>
                </c:pt>
                <c:pt idx="2">
                  <c:v>437.55</c:v>
                </c:pt>
                <c:pt idx="3">
                  <c:v>424.41</c:v>
                </c:pt>
                <c:pt idx="4">
                  <c:v>413.45</c:v>
                </c:pt>
              </c:numCache>
            </c:numRef>
          </c:val>
          <c:extLst>
            <c:ext xmlns:c16="http://schemas.microsoft.com/office/drawing/2014/chart" uri="{C3380CC4-5D6E-409C-BE32-E72D297353CC}">
              <c16:uniqueId val="{00000000-4A21-4B02-A5F7-A19A2F7D24B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4A21-4B02-A5F7-A19A2F7D24B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113.13</c:v>
                </c:pt>
                <c:pt idx="1">
                  <c:v>109.19</c:v>
                </c:pt>
                <c:pt idx="2">
                  <c:v>112.63</c:v>
                </c:pt>
                <c:pt idx="3">
                  <c:v>112.43</c:v>
                </c:pt>
                <c:pt idx="4">
                  <c:v>109.49</c:v>
                </c:pt>
              </c:numCache>
            </c:numRef>
          </c:val>
          <c:extLst>
            <c:ext xmlns:c16="http://schemas.microsoft.com/office/drawing/2014/chart" uri="{C3380CC4-5D6E-409C-BE32-E72D297353CC}">
              <c16:uniqueId val="{00000000-1F1A-48C6-B9E0-AF4D6243C8E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1F1A-48C6-B9E0-AF4D6243C8E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124.29</c:v>
                </c:pt>
                <c:pt idx="1">
                  <c:v>128.37</c:v>
                </c:pt>
                <c:pt idx="2">
                  <c:v>123.24</c:v>
                </c:pt>
                <c:pt idx="3">
                  <c:v>122.89</c:v>
                </c:pt>
                <c:pt idx="4">
                  <c:v>125.89</c:v>
                </c:pt>
              </c:numCache>
            </c:numRef>
          </c:val>
          <c:extLst>
            <c:ext xmlns:c16="http://schemas.microsoft.com/office/drawing/2014/chart" uri="{C3380CC4-5D6E-409C-BE32-E72D297353CC}">
              <c16:uniqueId val="{00000000-D135-4AA8-AE6C-D2588AD5D7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D135-4AA8-AE6C-D2588AD5D7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徳島市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249040</v>
      </c>
      <c r="AM8" s="45"/>
      <c r="AN8" s="45"/>
      <c r="AO8" s="45"/>
      <c r="AP8" s="45"/>
      <c r="AQ8" s="45"/>
      <c r="AR8" s="45"/>
      <c r="AS8" s="45"/>
      <c r="AT8" s="46">
        <f>データ!$S$6</f>
        <v>191.52</v>
      </c>
      <c r="AU8" s="47"/>
      <c r="AV8" s="47"/>
      <c r="AW8" s="47"/>
      <c r="AX8" s="47"/>
      <c r="AY8" s="47"/>
      <c r="AZ8" s="47"/>
      <c r="BA8" s="47"/>
      <c r="BB8" s="48">
        <f>データ!$T$6</f>
        <v>1300.33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64.430000000000007</v>
      </c>
      <c r="J10" s="47"/>
      <c r="K10" s="47"/>
      <c r="L10" s="47"/>
      <c r="M10" s="47"/>
      <c r="N10" s="47"/>
      <c r="O10" s="81"/>
      <c r="P10" s="48">
        <f>データ!$P$6</f>
        <v>93.37</v>
      </c>
      <c r="Q10" s="48"/>
      <c r="R10" s="48"/>
      <c r="S10" s="48"/>
      <c r="T10" s="48"/>
      <c r="U10" s="48"/>
      <c r="V10" s="48"/>
      <c r="W10" s="45">
        <f>データ!$Q$6</f>
        <v>2437</v>
      </c>
      <c r="X10" s="45"/>
      <c r="Y10" s="45"/>
      <c r="Z10" s="45"/>
      <c r="AA10" s="45"/>
      <c r="AB10" s="45"/>
      <c r="AC10" s="45"/>
      <c r="AD10" s="2"/>
      <c r="AE10" s="2"/>
      <c r="AF10" s="2"/>
      <c r="AG10" s="2"/>
      <c r="AH10" s="2"/>
      <c r="AI10" s="2"/>
      <c r="AJ10" s="2"/>
      <c r="AK10" s="2"/>
      <c r="AL10" s="45">
        <f>データ!$U$6</f>
        <v>231537</v>
      </c>
      <c r="AM10" s="45"/>
      <c r="AN10" s="45"/>
      <c r="AO10" s="45"/>
      <c r="AP10" s="45"/>
      <c r="AQ10" s="45"/>
      <c r="AR10" s="45"/>
      <c r="AS10" s="45"/>
      <c r="AT10" s="46">
        <f>データ!$V$6</f>
        <v>105.76</v>
      </c>
      <c r="AU10" s="47"/>
      <c r="AV10" s="47"/>
      <c r="AW10" s="47"/>
      <c r="AX10" s="47"/>
      <c r="AY10" s="47"/>
      <c r="AZ10" s="47"/>
      <c r="BA10" s="47"/>
      <c r="BB10" s="48">
        <f>データ!$W$6</f>
        <v>2189.27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m6xFUrZ3v+DSzcXz8wA5RNcG9pRYMfKJOqxPPhcQosbYrFiNfnaHheGNrXNhQF7XnznSmeQiHkxweXANNwFxw==" saltValue="o+5Rnk3aBcrg0NTkiV4O2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362018</v>
      </c>
      <c r="D6" s="20">
        <f t="shared" si="3"/>
        <v>46</v>
      </c>
      <c r="E6" s="20">
        <f t="shared" si="3"/>
        <v>1</v>
      </c>
      <c r="F6" s="20">
        <f t="shared" si="3"/>
        <v>0</v>
      </c>
      <c r="G6" s="20">
        <f t="shared" si="3"/>
        <v>1</v>
      </c>
      <c r="H6" s="20" t="str">
        <f t="shared" si="3"/>
        <v>徳島県　徳島市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64.430000000000007</v>
      </c>
      <c r="P6" s="21">
        <f t="shared" si="3"/>
        <v>93.37</v>
      </c>
      <c r="Q6" s="21">
        <f t="shared" si="3"/>
        <v>2437</v>
      </c>
      <c r="R6" s="21">
        <f t="shared" si="3"/>
        <v>249040</v>
      </c>
      <c r="S6" s="21">
        <f t="shared" si="3"/>
        <v>191.52</v>
      </c>
      <c r="T6" s="21">
        <f t="shared" si="3"/>
        <v>1300.33</v>
      </c>
      <c r="U6" s="21">
        <f t="shared" si="3"/>
        <v>231537</v>
      </c>
      <c r="V6" s="21">
        <f t="shared" si="3"/>
        <v>105.76</v>
      </c>
      <c r="W6" s="21">
        <f t="shared" si="3"/>
        <v>2189.27</v>
      </c>
      <c r="X6" s="22">
        <f>IF(X7="",NA(),X7)</f>
        <v>115.88</v>
      </c>
      <c r="Y6" s="22">
        <f t="shared" ref="Y6:AG6" si="4">IF(Y7="",NA(),Y7)</f>
        <v>112.09</v>
      </c>
      <c r="Z6" s="22">
        <f t="shared" si="4"/>
        <v>114.61</v>
      </c>
      <c r="AA6" s="22">
        <f t="shared" si="4"/>
        <v>114.4</v>
      </c>
      <c r="AB6" s="22">
        <f t="shared" si="4"/>
        <v>112.42</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297.36</v>
      </c>
      <c r="AU6" s="22">
        <f t="shared" ref="AU6:BC6" si="6">IF(AU7="",NA(),AU7)</f>
        <v>295.08</v>
      </c>
      <c r="AV6" s="22">
        <f t="shared" si="6"/>
        <v>287.44</v>
      </c>
      <c r="AW6" s="22">
        <f t="shared" si="6"/>
        <v>289.25</v>
      </c>
      <c r="AX6" s="22">
        <f t="shared" si="6"/>
        <v>319.66000000000003</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470.52</v>
      </c>
      <c r="BF6" s="22">
        <f t="shared" ref="BF6:BN6" si="7">IF(BF7="",NA(),BF7)</f>
        <v>456.66</v>
      </c>
      <c r="BG6" s="22">
        <f t="shared" si="7"/>
        <v>437.55</v>
      </c>
      <c r="BH6" s="22">
        <f t="shared" si="7"/>
        <v>424.41</v>
      </c>
      <c r="BI6" s="22">
        <f t="shared" si="7"/>
        <v>413.45</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113.13</v>
      </c>
      <c r="BQ6" s="22">
        <f t="shared" ref="BQ6:BY6" si="8">IF(BQ7="",NA(),BQ7)</f>
        <v>109.19</v>
      </c>
      <c r="BR6" s="22">
        <f t="shared" si="8"/>
        <v>112.63</v>
      </c>
      <c r="BS6" s="22">
        <f t="shared" si="8"/>
        <v>112.43</v>
      </c>
      <c r="BT6" s="22">
        <f t="shared" si="8"/>
        <v>109.49</v>
      </c>
      <c r="BU6" s="22">
        <f t="shared" si="8"/>
        <v>104.84</v>
      </c>
      <c r="BV6" s="22">
        <f t="shared" si="8"/>
        <v>106.11</v>
      </c>
      <c r="BW6" s="22">
        <f t="shared" si="8"/>
        <v>103.75</v>
      </c>
      <c r="BX6" s="22">
        <f t="shared" si="8"/>
        <v>105.3</v>
      </c>
      <c r="BY6" s="22">
        <f t="shared" si="8"/>
        <v>99.41</v>
      </c>
      <c r="BZ6" s="21" t="str">
        <f>IF(BZ7="","",IF(BZ7="-","【-】","【"&amp;SUBSTITUTE(TEXT(BZ7,"#,##0.00"),"-","△")&amp;"】"))</f>
        <v>【97.47】</v>
      </c>
      <c r="CA6" s="22">
        <f>IF(CA7="",NA(),CA7)</f>
        <v>124.29</v>
      </c>
      <c r="CB6" s="22">
        <f t="shared" ref="CB6:CJ6" si="9">IF(CB7="",NA(),CB7)</f>
        <v>128.37</v>
      </c>
      <c r="CC6" s="22">
        <f t="shared" si="9"/>
        <v>123.24</v>
      </c>
      <c r="CD6" s="22">
        <f t="shared" si="9"/>
        <v>122.89</v>
      </c>
      <c r="CE6" s="22">
        <f t="shared" si="9"/>
        <v>125.89</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50.57</v>
      </c>
      <c r="CM6" s="22">
        <f t="shared" ref="CM6:CU6" si="10">IF(CM7="",NA(),CM7)</f>
        <v>50.21</v>
      </c>
      <c r="CN6" s="22">
        <f t="shared" si="10"/>
        <v>50.3</v>
      </c>
      <c r="CO6" s="22">
        <f t="shared" si="10"/>
        <v>49.44</v>
      </c>
      <c r="CP6" s="22">
        <f t="shared" si="10"/>
        <v>49.47</v>
      </c>
      <c r="CQ6" s="22">
        <f t="shared" si="10"/>
        <v>62.32</v>
      </c>
      <c r="CR6" s="22">
        <f t="shared" si="10"/>
        <v>61.71</v>
      </c>
      <c r="CS6" s="22">
        <f t="shared" si="10"/>
        <v>63.12</v>
      </c>
      <c r="CT6" s="22">
        <f t="shared" si="10"/>
        <v>62.57</v>
      </c>
      <c r="CU6" s="22">
        <f t="shared" si="10"/>
        <v>61.56</v>
      </c>
      <c r="CV6" s="21" t="str">
        <f>IF(CV7="","",IF(CV7="-","【-】","【"&amp;SUBSTITUTE(TEXT(CV7,"#,##0.00"),"-","△")&amp;"】"))</f>
        <v>【59.97】</v>
      </c>
      <c r="CW6" s="22">
        <f>IF(CW7="",NA(),CW7)</f>
        <v>95.95</v>
      </c>
      <c r="CX6" s="22">
        <f t="shared" ref="CX6:DF6" si="11">IF(CX7="",NA(),CX7)</f>
        <v>95.03</v>
      </c>
      <c r="CY6" s="22">
        <f t="shared" si="11"/>
        <v>95.79</v>
      </c>
      <c r="CZ6" s="22">
        <f t="shared" si="11"/>
        <v>95.54</v>
      </c>
      <c r="DA6" s="22">
        <f t="shared" si="11"/>
        <v>93.83</v>
      </c>
      <c r="DB6" s="22">
        <f t="shared" si="11"/>
        <v>90.19</v>
      </c>
      <c r="DC6" s="22">
        <f t="shared" si="11"/>
        <v>90.03</v>
      </c>
      <c r="DD6" s="22">
        <f t="shared" si="11"/>
        <v>90.09</v>
      </c>
      <c r="DE6" s="22">
        <f t="shared" si="11"/>
        <v>90.21</v>
      </c>
      <c r="DF6" s="22">
        <f t="shared" si="11"/>
        <v>90.11</v>
      </c>
      <c r="DG6" s="21" t="str">
        <f>IF(DG7="","",IF(DG7="-","【-】","【"&amp;SUBSTITUTE(TEXT(DG7,"#,##0.00"),"-","△")&amp;"】"))</f>
        <v>【89.76】</v>
      </c>
      <c r="DH6" s="22">
        <f>IF(DH7="",NA(),DH7)</f>
        <v>48</v>
      </c>
      <c r="DI6" s="22">
        <f t="shared" ref="DI6:DQ6" si="12">IF(DI7="",NA(),DI7)</f>
        <v>49.39</v>
      </c>
      <c r="DJ6" s="22">
        <f t="shared" si="12"/>
        <v>50.19</v>
      </c>
      <c r="DK6" s="22">
        <f t="shared" si="12"/>
        <v>51.59</v>
      </c>
      <c r="DL6" s="22">
        <f t="shared" si="12"/>
        <v>53.12</v>
      </c>
      <c r="DM6" s="22">
        <f t="shared" si="12"/>
        <v>48.86</v>
      </c>
      <c r="DN6" s="22">
        <f t="shared" si="12"/>
        <v>49.6</v>
      </c>
      <c r="DO6" s="22">
        <f t="shared" si="12"/>
        <v>50.31</v>
      </c>
      <c r="DP6" s="22">
        <f t="shared" si="12"/>
        <v>50.74</v>
      </c>
      <c r="DQ6" s="22">
        <f t="shared" si="12"/>
        <v>51.49</v>
      </c>
      <c r="DR6" s="21" t="str">
        <f>IF(DR7="","",IF(DR7="-","【-】","【"&amp;SUBSTITUTE(TEXT(DR7,"#,##0.00"),"-","△")&amp;"】"))</f>
        <v>【51.51】</v>
      </c>
      <c r="DS6" s="22">
        <f>IF(DS7="",NA(),DS7)</f>
        <v>16.899999999999999</v>
      </c>
      <c r="DT6" s="22">
        <f t="shared" ref="DT6:EB6" si="13">IF(DT7="",NA(),DT7)</f>
        <v>17.38</v>
      </c>
      <c r="DU6" s="22">
        <f t="shared" si="13"/>
        <v>17.329999999999998</v>
      </c>
      <c r="DV6" s="22">
        <f t="shared" si="13"/>
        <v>17.37</v>
      </c>
      <c r="DW6" s="22">
        <f t="shared" si="13"/>
        <v>18.25</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0.9</v>
      </c>
      <c r="EE6" s="22">
        <f t="shared" ref="EE6:EM6" si="14">IF(EE7="",NA(),EE7)</f>
        <v>0.9</v>
      </c>
      <c r="EF6" s="22">
        <f t="shared" si="14"/>
        <v>1.01</v>
      </c>
      <c r="EG6" s="22">
        <f t="shared" si="14"/>
        <v>0.89</v>
      </c>
      <c r="EH6" s="22">
        <f t="shared" si="14"/>
        <v>0.56000000000000005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362018</v>
      </c>
      <c r="D7" s="24">
        <v>46</v>
      </c>
      <c r="E7" s="24">
        <v>1</v>
      </c>
      <c r="F7" s="24">
        <v>0</v>
      </c>
      <c r="G7" s="24">
        <v>1</v>
      </c>
      <c r="H7" s="24" t="s">
        <v>93</v>
      </c>
      <c r="I7" s="24" t="s">
        <v>94</v>
      </c>
      <c r="J7" s="24" t="s">
        <v>95</v>
      </c>
      <c r="K7" s="24" t="s">
        <v>96</v>
      </c>
      <c r="L7" s="24" t="s">
        <v>97</v>
      </c>
      <c r="M7" s="24" t="s">
        <v>98</v>
      </c>
      <c r="N7" s="25" t="s">
        <v>99</v>
      </c>
      <c r="O7" s="25">
        <v>64.430000000000007</v>
      </c>
      <c r="P7" s="25">
        <v>93.37</v>
      </c>
      <c r="Q7" s="25">
        <v>2437</v>
      </c>
      <c r="R7" s="25">
        <v>249040</v>
      </c>
      <c r="S7" s="25">
        <v>191.52</v>
      </c>
      <c r="T7" s="25">
        <v>1300.33</v>
      </c>
      <c r="U7" s="25">
        <v>231537</v>
      </c>
      <c r="V7" s="25">
        <v>105.76</v>
      </c>
      <c r="W7" s="25">
        <v>2189.27</v>
      </c>
      <c r="X7" s="25">
        <v>115.88</v>
      </c>
      <c r="Y7" s="25">
        <v>112.09</v>
      </c>
      <c r="Z7" s="25">
        <v>114.61</v>
      </c>
      <c r="AA7" s="25">
        <v>114.4</v>
      </c>
      <c r="AB7" s="25">
        <v>112.42</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297.36</v>
      </c>
      <c r="AU7" s="25">
        <v>295.08</v>
      </c>
      <c r="AV7" s="25">
        <v>287.44</v>
      </c>
      <c r="AW7" s="25">
        <v>289.25</v>
      </c>
      <c r="AX7" s="25">
        <v>319.66000000000003</v>
      </c>
      <c r="AY7" s="25">
        <v>318.89</v>
      </c>
      <c r="AZ7" s="25">
        <v>309.10000000000002</v>
      </c>
      <c r="BA7" s="25">
        <v>306.08</v>
      </c>
      <c r="BB7" s="25">
        <v>306.14999999999998</v>
      </c>
      <c r="BC7" s="25">
        <v>297.54000000000002</v>
      </c>
      <c r="BD7" s="25">
        <v>252.29</v>
      </c>
      <c r="BE7" s="25">
        <v>470.52</v>
      </c>
      <c r="BF7" s="25">
        <v>456.66</v>
      </c>
      <c r="BG7" s="25">
        <v>437.55</v>
      </c>
      <c r="BH7" s="25">
        <v>424.41</v>
      </c>
      <c r="BI7" s="25">
        <v>413.45</v>
      </c>
      <c r="BJ7" s="25">
        <v>290.07</v>
      </c>
      <c r="BK7" s="25">
        <v>290.42</v>
      </c>
      <c r="BL7" s="25">
        <v>294.66000000000003</v>
      </c>
      <c r="BM7" s="25">
        <v>285.27</v>
      </c>
      <c r="BN7" s="25">
        <v>294.73</v>
      </c>
      <c r="BO7" s="25">
        <v>268.07</v>
      </c>
      <c r="BP7" s="25">
        <v>113.13</v>
      </c>
      <c r="BQ7" s="25">
        <v>109.19</v>
      </c>
      <c r="BR7" s="25">
        <v>112.63</v>
      </c>
      <c r="BS7" s="25">
        <v>112.43</v>
      </c>
      <c r="BT7" s="25">
        <v>109.49</v>
      </c>
      <c r="BU7" s="25">
        <v>104.84</v>
      </c>
      <c r="BV7" s="25">
        <v>106.11</v>
      </c>
      <c r="BW7" s="25">
        <v>103.75</v>
      </c>
      <c r="BX7" s="25">
        <v>105.3</v>
      </c>
      <c r="BY7" s="25">
        <v>99.41</v>
      </c>
      <c r="BZ7" s="25">
        <v>97.47</v>
      </c>
      <c r="CA7" s="25">
        <v>124.29</v>
      </c>
      <c r="CB7" s="25">
        <v>128.37</v>
      </c>
      <c r="CC7" s="25">
        <v>123.24</v>
      </c>
      <c r="CD7" s="25">
        <v>122.89</v>
      </c>
      <c r="CE7" s="25">
        <v>125.89</v>
      </c>
      <c r="CF7" s="25">
        <v>161.82</v>
      </c>
      <c r="CG7" s="25">
        <v>161.03</v>
      </c>
      <c r="CH7" s="25">
        <v>159.93</v>
      </c>
      <c r="CI7" s="25">
        <v>162.77000000000001</v>
      </c>
      <c r="CJ7" s="25">
        <v>170.87</v>
      </c>
      <c r="CK7" s="25">
        <v>174.75</v>
      </c>
      <c r="CL7" s="25">
        <v>50.57</v>
      </c>
      <c r="CM7" s="25">
        <v>50.21</v>
      </c>
      <c r="CN7" s="25">
        <v>50.3</v>
      </c>
      <c r="CO7" s="25">
        <v>49.44</v>
      </c>
      <c r="CP7" s="25">
        <v>49.47</v>
      </c>
      <c r="CQ7" s="25">
        <v>62.32</v>
      </c>
      <c r="CR7" s="25">
        <v>61.71</v>
      </c>
      <c r="CS7" s="25">
        <v>63.12</v>
      </c>
      <c r="CT7" s="25">
        <v>62.57</v>
      </c>
      <c r="CU7" s="25">
        <v>61.56</v>
      </c>
      <c r="CV7" s="25">
        <v>59.97</v>
      </c>
      <c r="CW7" s="25">
        <v>95.95</v>
      </c>
      <c r="CX7" s="25">
        <v>95.03</v>
      </c>
      <c r="CY7" s="25">
        <v>95.79</v>
      </c>
      <c r="CZ7" s="25">
        <v>95.54</v>
      </c>
      <c r="DA7" s="25">
        <v>93.83</v>
      </c>
      <c r="DB7" s="25">
        <v>90.19</v>
      </c>
      <c r="DC7" s="25">
        <v>90.03</v>
      </c>
      <c r="DD7" s="25">
        <v>90.09</v>
      </c>
      <c r="DE7" s="25">
        <v>90.21</v>
      </c>
      <c r="DF7" s="25">
        <v>90.11</v>
      </c>
      <c r="DG7" s="25">
        <v>89.76</v>
      </c>
      <c r="DH7" s="25">
        <v>48</v>
      </c>
      <c r="DI7" s="25">
        <v>49.39</v>
      </c>
      <c r="DJ7" s="25">
        <v>50.19</v>
      </c>
      <c r="DK7" s="25">
        <v>51.59</v>
      </c>
      <c r="DL7" s="25">
        <v>53.12</v>
      </c>
      <c r="DM7" s="25">
        <v>48.86</v>
      </c>
      <c r="DN7" s="25">
        <v>49.6</v>
      </c>
      <c r="DO7" s="25">
        <v>50.31</v>
      </c>
      <c r="DP7" s="25">
        <v>50.74</v>
      </c>
      <c r="DQ7" s="25">
        <v>51.49</v>
      </c>
      <c r="DR7" s="25">
        <v>51.51</v>
      </c>
      <c r="DS7" s="25">
        <v>16.899999999999999</v>
      </c>
      <c r="DT7" s="25">
        <v>17.38</v>
      </c>
      <c r="DU7" s="25">
        <v>17.329999999999998</v>
      </c>
      <c r="DV7" s="25">
        <v>17.37</v>
      </c>
      <c r="DW7" s="25">
        <v>18.25</v>
      </c>
      <c r="DX7" s="25">
        <v>18.510000000000002</v>
      </c>
      <c r="DY7" s="25">
        <v>20.49</v>
      </c>
      <c r="DZ7" s="25">
        <v>21.34</v>
      </c>
      <c r="EA7" s="25">
        <v>23.27</v>
      </c>
      <c r="EB7" s="25">
        <v>25.18</v>
      </c>
      <c r="EC7" s="25">
        <v>23.75</v>
      </c>
      <c r="ED7" s="25">
        <v>0.9</v>
      </c>
      <c r="EE7" s="25">
        <v>0.9</v>
      </c>
      <c r="EF7" s="25">
        <v>1.01</v>
      </c>
      <c r="EG7" s="25">
        <v>0.89</v>
      </c>
      <c r="EH7" s="25">
        <v>0.56000000000000005</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2024-01-23T04:45:22Z</cp:lastPrinted>
  <dcterms:created xsi:type="dcterms:W3CDTF">2023-12-05T00:59:46Z</dcterms:created>
  <dcterms:modified xsi:type="dcterms:W3CDTF">2024-06-20T04:10:07Z</dcterms:modified>
  <cp:category/>
</cp:coreProperties>
</file>